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dbfsp.sharepoint.com/sites/SMH/Shared Documents/WORK H Drive/Parish Finance Officer/Fees/Fees Tables/"/>
    </mc:Choice>
  </mc:AlternateContent>
  <xr:revisionPtr revIDLastSave="69" documentId="8_{1F702F2E-BD0F-4E52-A43A-A507DE2E74BB}" xr6:coauthVersionLast="47" xr6:coauthVersionMax="47" xr10:uidLastSave="{706F4A46-FBC0-4013-833C-5D0F4B98333F}"/>
  <bookViews>
    <workbookView xWindow="-120" yWindow="-120" windowWidth="29040" windowHeight="15720" xr2:uid="{41F8A86E-C05A-41E5-AD30-9A9E16FA5C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G31" i="1"/>
  <c r="F19" i="1"/>
  <c r="H28" i="1" l="1"/>
  <c r="G33" i="1"/>
  <c r="F33" i="1" s="1"/>
  <c r="G24" i="1"/>
  <c r="G22" i="1"/>
  <c r="F22" i="1" s="1"/>
  <c r="B24" i="1"/>
  <c r="G20" i="1"/>
  <c r="G26" i="1" s="1"/>
  <c r="G10" i="1"/>
  <c r="G16" i="1"/>
  <c r="B19" i="1"/>
  <c r="F20" i="1" l="1"/>
  <c r="F25" i="1" s="1"/>
  <c r="G21" i="1"/>
  <c r="G25" i="1"/>
  <c r="B28" i="1"/>
  <c r="G23" i="1"/>
  <c r="G32" i="1" s="1"/>
  <c r="G19" i="1"/>
  <c r="F24" i="1"/>
  <c r="F16" i="1"/>
  <c r="B12" i="1"/>
  <c r="G12" i="1"/>
  <c r="F10" i="1"/>
  <c r="F12" i="1" s="1"/>
  <c r="C38" i="1"/>
  <c r="H38" i="1" s="1"/>
  <c r="H39" i="1"/>
  <c r="H37" i="1"/>
  <c r="H36" i="1"/>
  <c r="C48" i="1"/>
  <c r="H48" i="1" s="1"/>
  <c r="I48" i="1" s="1"/>
  <c r="B39" i="1"/>
  <c r="F39" i="1" s="1"/>
  <c r="B37" i="1"/>
  <c r="F37" i="1" s="1"/>
  <c r="B36" i="1"/>
  <c r="D36" i="1" s="1"/>
  <c r="H31" i="1"/>
  <c r="C25" i="1"/>
  <c r="H25" i="1" s="1"/>
  <c r="C20" i="1"/>
  <c r="H20" i="1" s="1"/>
  <c r="B21" i="1"/>
  <c r="D21" i="1" s="1"/>
  <c r="B29" i="1"/>
  <c r="B30" i="1" s="1"/>
  <c r="H29" i="1"/>
  <c r="C9" i="1"/>
  <c r="C40" i="1" s="1"/>
  <c r="H40" i="1" s="1"/>
  <c r="C5" i="1"/>
  <c r="H5" i="1" s="1"/>
  <c r="H43" i="1"/>
  <c r="I43" i="1" s="1"/>
  <c r="H24" i="1"/>
  <c r="H22" i="1"/>
  <c r="H21" i="1"/>
  <c r="H18" i="1"/>
  <c r="H16" i="1"/>
  <c r="H19" i="1" s="1"/>
  <c r="H10" i="1"/>
  <c r="H8" i="1"/>
  <c r="H4" i="1"/>
  <c r="C46" i="1"/>
  <c r="H46" i="1" s="1"/>
  <c r="I46" i="1" s="1"/>
  <c r="C45" i="1"/>
  <c r="H45" i="1" s="1"/>
  <c r="I45" i="1" s="1"/>
  <c r="C44" i="1"/>
  <c r="D44" i="1" s="1"/>
  <c r="H32" i="1"/>
  <c r="B23" i="1"/>
  <c r="B32" i="1" s="1"/>
  <c r="C23" i="1"/>
  <c r="D23" i="1" s="1"/>
  <c r="I47" i="1"/>
  <c r="D47" i="1"/>
  <c r="D43" i="1"/>
  <c r="I33" i="1"/>
  <c r="D33" i="1"/>
  <c r="C28" i="1"/>
  <c r="G27" i="1"/>
  <c r="F27" i="1"/>
  <c r="D24" i="1"/>
  <c r="B31" i="1" s="1"/>
  <c r="D22" i="1"/>
  <c r="C19" i="1"/>
  <c r="G18" i="1"/>
  <c r="G29" i="1" s="1"/>
  <c r="G30" i="1" s="1"/>
  <c r="F18" i="1"/>
  <c r="F29" i="1" s="1"/>
  <c r="D18" i="1"/>
  <c r="D16" i="1"/>
  <c r="C12" i="1"/>
  <c r="H12" i="1" s="1"/>
  <c r="F11" i="1"/>
  <c r="B11" i="1"/>
  <c r="G11" i="1" s="1"/>
  <c r="D10" i="1"/>
  <c r="G9" i="1"/>
  <c r="F9" i="1"/>
  <c r="G8" i="1"/>
  <c r="F8" i="1"/>
  <c r="D8" i="1"/>
  <c r="G5" i="1"/>
  <c r="F5" i="1"/>
  <c r="G4" i="1"/>
  <c r="F4" i="1"/>
  <c r="D4" i="1"/>
  <c r="I39" i="1" l="1"/>
  <c r="F26" i="1"/>
  <c r="F21" i="1"/>
  <c r="F23" i="1"/>
  <c r="F32" i="1" s="1"/>
  <c r="D20" i="1"/>
  <c r="D25" i="1"/>
  <c r="B38" i="1"/>
  <c r="F38" i="1" s="1"/>
  <c r="I38" i="1" s="1"/>
  <c r="D46" i="1"/>
  <c r="D9" i="1"/>
  <c r="D48" i="1"/>
  <c r="C11" i="1"/>
  <c r="D11" i="1" s="1"/>
  <c r="H9" i="1"/>
  <c r="I9" i="1" s="1"/>
  <c r="I37" i="1"/>
  <c r="D26" i="1"/>
  <c r="F28" i="1"/>
  <c r="F36" i="1"/>
  <c r="I36" i="1" s="1"/>
  <c r="G28" i="1"/>
  <c r="F30" i="1"/>
  <c r="D29" i="1"/>
  <c r="B40" i="1"/>
  <c r="F40" i="1" s="1"/>
  <c r="I19" i="1"/>
  <c r="D5" i="1"/>
  <c r="D45" i="1"/>
  <c r="H44" i="1"/>
  <c r="I44" i="1" s="1"/>
  <c r="I32" i="1"/>
  <c r="C30" i="1"/>
  <c r="D30" i="1" s="1"/>
  <c r="I18" i="1"/>
  <c r="H23" i="1"/>
  <c r="I23" i="1" s="1"/>
  <c r="I20" i="1"/>
  <c r="D32" i="1"/>
  <c r="C27" i="1"/>
  <c r="D27" i="1" s="1"/>
  <c r="D40" i="1"/>
  <c r="I40" i="1"/>
  <c r="D39" i="1"/>
  <c r="I25" i="1"/>
  <c r="H26" i="1"/>
  <c r="I29" i="1"/>
  <c r="I22" i="1"/>
  <c r="I5" i="1"/>
  <c r="I21" i="1"/>
  <c r="H30" i="1"/>
  <c r="I8" i="1"/>
  <c r="I4" i="1"/>
  <c r="I24" i="1"/>
  <c r="I16" i="1"/>
  <c r="D12" i="1"/>
  <c r="I10" i="1"/>
  <c r="I12" i="1"/>
  <c r="D19" i="1"/>
  <c r="D28" i="1"/>
  <c r="D31" i="1"/>
  <c r="H11" i="1" l="1"/>
  <c r="I11" i="1" s="1"/>
  <c r="I26" i="1"/>
  <c r="I28" i="1"/>
  <c r="H27" i="1"/>
  <c r="I27" i="1" s="1"/>
  <c r="D37" i="1"/>
  <c r="D38" i="1"/>
  <c r="I31" i="1"/>
  <c r="I30" i="1"/>
</calcChain>
</file>

<file path=xl/sharedStrings.xml><?xml version="1.0" encoding="utf-8"?>
<sst xmlns="http://schemas.openxmlformats.org/spreadsheetml/2006/main" count="52" uniqueCount="49">
  <si>
    <t>Non-Retired Stipenidary Clergy</t>
  </si>
  <si>
    <t>Retired Stipendiary Clergy</t>
  </si>
  <si>
    <t>LDBF Fee  £</t>
  </si>
  <si>
    <t>PCC Fee  £</t>
  </si>
  <si>
    <t>Total Statutory Fee  £</t>
  </si>
  <si>
    <t>Baptism</t>
  </si>
  <si>
    <t>Certificate issued at time of baptism</t>
  </si>
  <si>
    <t>Short certificate of Baptism</t>
  </si>
  <si>
    <t>Marriage</t>
  </si>
  <si>
    <t>Publication of Banns</t>
  </si>
  <si>
    <t>Certificate of Banns</t>
  </si>
  <si>
    <t>Marriage Service</t>
  </si>
  <si>
    <t>Publication of Banns and Certificate of Banns</t>
  </si>
  <si>
    <t>Multiple (Banns/Service)</t>
  </si>
  <si>
    <t>Note: from 5/5/21, marriage certificates will be issued by the local register office</t>
  </si>
  <si>
    <t>Funeral</t>
  </si>
  <si>
    <t>Funeral service in church only *</t>
  </si>
  <si>
    <t>*Note: There is usually an additonal fee for disposal of body/ashes whether crem, burial of ashes, burial of body in churchyard or cemetery</t>
  </si>
  <si>
    <t>Burial of body in churchyard immediately preceeding/following service in church</t>
  </si>
  <si>
    <t>Burial of body in churchyard on separate occasion</t>
  </si>
  <si>
    <t>Burial of cremated remains in churchyard on separate occasion</t>
  </si>
  <si>
    <t>Burial of body or cremated remains in cemetery on separate occasion</t>
  </si>
  <si>
    <t>Service at graveside (no service in church) including burial of body</t>
  </si>
  <si>
    <t>Burial of body in churchyard (committal only)</t>
  </si>
  <si>
    <t>Burial of cremated remains in churchyard (no service in church)</t>
  </si>
  <si>
    <t>Certificate issued at time of burial</t>
  </si>
  <si>
    <t>Funeral Service in Church and Burial in Churchyard following service</t>
  </si>
  <si>
    <t>Burial of cremated remains in Churchyard preceeding/following service in church</t>
  </si>
  <si>
    <t>Funeral service in church and Burial of cremated remains in Churchyard following/preceding this</t>
  </si>
  <si>
    <t>Service at graveside (no service in church) including burial of cremated remains</t>
  </si>
  <si>
    <t>Monument</t>
  </si>
  <si>
    <t>Small cross of wood</t>
  </si>
  <si>
    <t>Small vase not exceeding 305mm x 203mm x 203mm (12" x 8" x 8")</t>
  </si>
  <si>
    <t>Tablet, plaque or other marker commemorating a person whose remains have been cremated</t>
  </si>
  <si>
    <t>Any other monument</t>
  </si>
  <si>
    <t>Additional inscription on existing monument</t>
  </si>
  <si>
    <t>Searches in Church Registers</t>
  </si>
  <si>
    <t>Searching registers of marriages for period before 1 July 1837 (up to one hour)</t>
  </si>
  <si>
    <t>Searching registers of baptisms or burials (including one copy) for up to one hour</t>
  </si>
  <si>
    <t>Searching registers (additional hour or part hour)</t>
  </si>
  <si>
    <t>Each additional copy of an entry in a register of baptism or burials</t>
  </si>
  <si>
    <t>Inspection of instrument of apportionment or agreement in exchange of land for tithes deposited under the Tithe Act 1836</t>
  </si>
  <si>
    <t>Furnishing copies of above (for every 72 words)</t>
  </si>
  <si>
    <t>Retired Stipendiary Fee                   £</t>
  </si>
  <si>
    <t>Burial of body or cremated remains in cemetery (following/preceeding service in church or committal only, no service in church)</t>
  </si>
  <si>
    <t>Funeral service in church and Burial in cemetery or cremation following/preceding service in church</t>
  </si>
  <si>
    <t>Statutory Fees from 1st January 2025</t>
  </si>
  <si>
    <t>Service in crematorium or cemetery (no service in church) including burial of body or cremated remains</t>
  </si>
  <si>
    <r>
      <t>Service in premises belonging to Funeral Director</t>
    </r>
    <r>
      <rPr>
        <i/>
        <sz val="7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</si>
</sst>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7"/>
      <name val="Arial"/>
      <family val="2"/>
    </font>
    <font>
      <i/>
      <sz val="7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4" fillId="0" borderId="2" xfId="0" applyFont="1" applyBorder="1"/>
    <xf numFmtId="43" fontId="0" fillId="0" borderId="3" xfId="1" applyFont="1" applyBorder="1"/>
    <xf numFmtId="0" fontId="0" fillId="0" borderId="4" xfId="0" applyBorder="1"/>
    <xf numFmtId="0" fontId="6" fillId="0" borderId="5" xfId="2" applyFont="1" applyBorder="1"/>
    <xf numFmtId="43" fontId="0" fillId="0" borderId="6" xfId="1" applyFont="1" applyBorder="1"/>
    <xf numFmtId="43" fontId="0" fillId="0" borderId="7" xfId="0" applyNumberFormat="1" applyBorder="1"/>
    <xf numFmtId="43" fontId="0" fillId="0" borderId="6" xfId="1" applyFont="1" applyFill="1" applyBorder="1"/>
    <xf numFmtId="0" fontId="0" fillId="0" borderId="8" xfId="0" applyBorder="1"/>
    <xf numFmtId="43" fontId="0" fillId="0" borderId="9" xfId="1" applyFont="1" applyBorder="1"/>
    <xf numFmtId="0" fontId="0" fillId="0" borderId="10" xfId="0" applyBorder="1"/>
    <xf numFmtId="0" fontId="6" fillId="0" borderId="11" xfId="2" applyFont="1" applyBorder="1"/>
    <xf numFmtId="43" fontId="0" fillId="0" borderId="1" xfId="1" applyFont="1" applyFill="1" applyBorder="1"/>
    <xf numFmtId="43" fontId="0" fillId="0" borderId="12" xfId="0" applyNumberFormat="1" applyBorder="1"/>
    <xf numFmtId="0" fontId="7" fillId="0" borderId="13" xfId="2" applyFont="1" applyBorder="1"/>
    <xf numFmtId="43" fontId="0" fillId="0" borderId="14" xfId="1" applyFont="1" applyBorder="1"/>
    <xf numFmtId="43" fontId="0" fillId="0" borderId="15" xfId="0" applyNumberFormat="1" applyBorder="1"/>
    <xf numFmtId="0" fontId="7" fillId="0" borderId="16" xfId="2" applyFont="1" applyBorder="1"/>
    <xf numFmtId="43" fontId="0" fillId="0" borderId="17" xfId="1" applyFont="1" applyBorder="1"/>
    <xf numFmtId="0" fontId="0" fillId="0" borderId="18" xfId="0" applyBorder="1"/>
    <xf numFmtId="0" fontId="8" fillId="0" borderId="0" xfId="0" applyFont="1"/>
    <xf numFmtId="0" fontId="6" fillId="0" borderId="5" xfId="2" applyFont="1" applyBorder="1" applyAlignment="1">
      <alignment vertical="center" wrapText="1"/>
    </xf>
    <xf numFmtId="43" fontId="0" fillId="0" borderId="6" xfId="1" applyFont="1" applyFill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/>
    <xf numFmtId="43" fontId="0" fillId="0" borderId="0" xfId="1" applyFont="1" applyBorder="1"/>
    <xf numFmtId="0" fontId="0" fillId="0" borderId="20" xfId="0" applyBorder="1"/>
    <xf numFmtId="43" fontId="0" fillId="0" borderId="9" xfId="1" applyFont="1" applyFill="1" applyBorder="1"/>
    <xf numFmtId="43" fontId="0" fillId="0" borderId="3" xfId="1" applyFont="1" applyFill="1" applyBorder="1"/>
    <xf numFmtId="43" fontId="0" fillId="0" borderId="0" xfId="1" applyFont="1"/>
    <xf numFmtId="43" fontId="2" fillId="0" borderId="21" xfId="1" applyFont="1" applyBorder="1" applyAlignment="1">
      <alignment horizontal="center" wrapText="1"/>
    </xf>
    <xf numFmtId="43" fontId="2" fillId="0" borderId="22" xfId="1" applyFont="1" applyBorder="1" applyAlignment="1">
      <alignment horizontal="center" wrapText="1"/>
    </xf>
    <xf numFmtId="43" fontId="0" fillId="0" borderId="2" xfId="1" applyFont="1" applyBorder="1"/>
    <xf numFmtId="43" fontId="0" fillId="0" borderId="5" xfId="1" applyFont="1" applyFill="1" applyBorder="1"/>
    <xf numFmtId="43" fontId="0" fillId="0" borderId="8" xfId="1" applyFont="1" applyBorder="1"/>
    <xf numFmtId="43" fontId="0" fillId="0" borderId="13" xfId="1" applyFont="1" applyBorder="1"/>
    <xf numFmtId="43" fontId="0" fillId="0" borderId="16" xfId="1" applyFont="1" applyBorder="1"/>
    <xf numFmtId="43" fontId="0" fillId="0" borderId="5" xfId="1" applyFont="1" applyFill="1" applyBorder="1" applyAlignment="1">
      <alignment vertical="center"/>
    </xf>
    <xf numFmtId="43" fontId="0" fillId="0" borderId="8" xfId="1" applyFont="1" applyFill="1" applyBorder="1"/>
    <xf numFmtId="43" fontId="0" fillId="0" borderId="2" xfId="1" applyFont="1" applyFill="1" applyBorder="1"/>
    <xf numFmtId="0" fontId="9" fillId="0" borderId="1" xfId="0" applyFont="1" applyBorder="1" applyAlignment="1">
      <alignment vertical="top" wrapText="1"/>
    </xf>
    <xf numFmtId="0" fontId="4" fillId="0" borderId="6" xfId="0" applyFont="1" applyBorder="1"/>
    <xf numFmtId="43" fontId="3" fillId="2" borderId="23" xfId="1" applyFont="1" applyFill="1" applyBorder="1" applyAlignment="1">
      <alignment horizontal="center"/>
    </xf>
    <xf numFmtId="43" fontId="3" fillId="2" borderId="14" xfId="1" applyFont="1" applyFill="1" applyBorder="1" applyAlignment="1">
      <alignment horizontal="center"/>
    </xf>
    <xf numFmtId="43" fontId="3" fillId="2" borderId="24" xfId="1" applyFont="1" applyFill="1" applyBorder="1" applyAlignment="1">
      <alignment horizontal="center"/>
    </xf>
    <xf numFmtId="43" fontId="3" fillId="3" borderId="23" xfId="1" applyFont="1" applyFill="1" applyBorder="1" applyAlignment="1">
      <alignment horizontal="center"/>
    </xf>
    <xf numFmtId="43" fontId="3" fillId="3" borderId="14" xfId="1" applyFont="1" applyFill="1" applyBorder="1" applyAlignment="1">
      <alignment horizontal="center"/>
    </xf>
    <xf numFmtId="43" fontId="3" fillId="3" borderId="24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2C806944-177D-455E-84DF-BF08EC1E2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5B20-BAB2-4854-85F4-0E6BB6BD56B4}">
  <dimension ref="A1:J49"/>
  <sheetViews>
    <sheetView tabSelected="1" topLeftCell="A9" workbookViewId="0">
      <selection activeCell="M26" sqref="M26"/>
    </sheetView>
  </sheetViews>
  <sheetFormatPr defaultRowHeight="15" x14ac:dyDescent="0.25"/>
  <cols>
    <col min="1" max="1" width="64.85546875" customWidth="1"/>
    <col min="2" max="3" width="8.85546875" style="30"/>
    <col min="4" max="4" width="12.7109375" customWidth="1"/>
    <col min="5" max="5" width="2.7109375" customWidth="1"/>
    <col min="6" max="6" width="8.85546875" style="30"/>
    <col min="7" max="7" width="11" style="30" customWidth="1"/>
    <col min="8" max="8" width="8.85546875" style="30"/>
    <col min="9" max="9" width="12.7109375" customWidth="1"/>
  </cols>
  <sheetData>
    <row r="1" spans="1:9" x14ac:dyDescent="0.25">
      <c r="A1" s="42" t="s">
        <v>46</v>
      </c>
      <c r="B1" s="43" t="s">
        <v>0</v>
      </c>
      <c r="C1" s="44"/>
      <c r="D1" s="45"/>
      <c r="F1" s="46" t="s">
        <v>1</v>
      </c>
      <c r="G1" s="47"/>
      <c r="H1" s="47"/>
      <c r="I1" s="48"/>
    </row>
    <row r="2" spans="1:9" ht="60.75" thickBot="1" x14ac:dyDescent="0.3">
      <c r="A2" s="41"/>
      <c r="B2" s="31" t="s">
        <v>2</v>
      </c>
      <c r="C2" s="32" t="s">
        <v>3</v>
      </c>
      <c r="D2" s="32" t="s">
        <v>4</v>
      </c>
      <c r="F2" s="32" t="s">
        <v>2</v>
      </c>
      <c r="G2" s="32" t="s">
        <v>43</v>
      </c>
      <c r="H2" s="32" t="s">
        <v>3</v>
      </c>
      <c r="I2" s="32" t="s">
        <v>4</v>
      </c>
    </row>
    <row r="3" spans="1:9" x14ac:dyDescent="0.25">
      <c r="A3" s="1" t="s">
        <v>5</v>
      </c>
      <c r="B3" s="2"/>
      <c r="C3" s="2"/>
      <c r="D3" s="3"/>
      <c r="F3" s="33"/>
      <c r="G3" s="2"/>
      <c r="H3" s="2"/>
      <c r="I3" s="3"/>
    </row>
    <row r="4" spans="1:9" x14ac:dyDescent="0.25">
      <c r="A4" s="4" t="s">
        <v>6</v>
      </c>
      <c r="B4" s="5">
        <v>0</v>
      </c>
      <c r="C4" s="5">
        <v>19</v>
      </c>
      <c r="D4" s="6">
        <f>B4+C4</f>
        <v>19</v>
      </c>
      <c r="F4" s="34">
        <f t="shared" ref="F4:F5" si="0">ROUND(B4/3,0)</f>
        <v>0</v>
      </c>
      <c r="G4" s="7">
        <f t="shared" ref="G4:G5" si="1">ROUND(2*B4/3,0)</f>
        <v>0</v>
      </c>
      <c r="H4" s="7">
        <f>C4</f>
        <v>19</v>
      </c>
      <c r="I4" s="6">
        <f t="shared" ref="I4:I5" si="2">F4+G4+H4</f>
        <v>19</v>
      </c>
    </row>
    <row r="5" spans="1:9" x14ac:dyDescent="0.25">
      <c r="A5" s="4" t="s">
        <v>7</v>
      </c>
      <c r="B5" s="5">
        <v>0</v>
      </c>
      <c r="C5" s="5">
        <f>C4</f>
        <v>19</v>
      </c>
      <c r="D5" s="6">
        <f>B5+C5</f>
        <v>19</v>
      </c>
      <c r="F5" s="34">
        <f t="shared" si="0"/>
        <v>0</v>
      </c>
      <c r="G5" s="7">
        <f t="shared" si="1"/>
        <v>0</v>
      </c>
      <c r="H5" s="7">
        <f>C5</f>
        <v>19</v>
      </c>
      <c r="I5" s="6">
        <f t="shared" si="2"/>
        <v>19</v>
      </c>
    </row>
    <row r="6" spans="1:9" ht="15.75" thickBot="1" x14ac:dyDescent="0.3">
      <c r="A6" s="8"/>
      <c r="B6" s="9"/>
      <c r="C6" s="9"/>
      <c r="D6" s="10"/>
      <c r="F6" s="35"/>
      <c r="G6" s="9"/>
      <c r="H6" s="9"/>
      <c r="I6" s="10"/>
    </row>
    <row r="7" spans="1:9" x14ac:dyDescent="0.25">
      <c r="A7" s="1" t="s">
        <v>8</v>
      </c>
      <c r="B7" s="2"/>
      <c r="C7" s="2"/>
      <c r="D7" s="3"/>
      <c r="F7" s="33"/>
      <c r="G7" s="2"/>
      <c r="H7" s="2"/>
      <c r="I7" s="3"/>
    </row>
    <row r="8" spans="1:9" x14ac:dyDescent="0.25">
      <c r="A8" s="4" t="s">
        <v>9</v>
      </c>
      <c r="B8" s="7">
        <v>0</v>
      </c>
      <c r="C8" s="7">
        <v>37</v>
      </c>
      <c r="D8" s="6">
        <f t="shared" ref="D8:D12" si="3">B8+C8</f>
        <v>37</v>
      </c>
      <c r="F8" s="34">
        <f t="shared" ref="F8:F9" si="4">ROUND(B8/3,0)</f>
        <v>0</v>
      </c>
      <c r="G8" s="7">
        <f t="shared" ref="G8:G9" si="5">ROUND(2*B8/3,0)</f>
        <v>0</v>
      </c>
      <c r="H8" s="7">
        <f>C8</f>
        <v>37</v>
      </c>
      <c r="I8" s="6">
        <f t="shared" ref="I8:I12" si="6">F8+G8+H8</f>
        <v>37</v>
      </c>
    </row>
    <row r="9" spans="1:9" x14ac:dyDescent="0.25">
      <c r="A9" s="4" t="s">
        <v>10</v>
      </c>
      <c r="B9" s="7">
        <v>0</v>
      </c>
      <c r="C9" s="7">
        <f>C4</f>
        <v>19</v>
      </c>
      <c r="D9" s="6">
        <f t="shared" si="3"/>
        <v>19</v>
      </c>
      <c r="F9" s="34">
        <f t="shared" si="4"/>
        <v>0</v>
      </c>
      <c r="G9" s="7">
        <f t="shared" si="5"/>
        <v>0</v>
      </c>
      <c r="H9" s="7">
        <f>C9</f>
        <v>19</v>
      </c>
      <c r="I9" s="6">
        <f t="shared" si="6"/>
        <v>19</v>
      </c>
    </row>
    <row r="10" spans="1:9" x14ac:dyDescent="0.25">
      <c r="A10" s="4" t="s">
        <v>11</v>
      </c>
      <c r="B10" s="7">
        <v>247</v>
      </c>
      <c r="C10" s="7">
        <v>297</v>
      </c>
      <c r="D10" s="6">
        <f t="shared" si="3"/>
        <v>544</v>
      </c>
      <c r="F10" s="34">
        <f>B10-G10</f>
        <v>82</v>
      </c>
      <c r="G10" s="7">
        <f>ROUND(2*B10/3,0)</f>
        <v>165</v>
      </c>
      <c r="H10" s="7">
        <f t="shared" ref="H10:H12" si="7">C10</f>
        <v>297</v>
      </c>
      <c r="I10" s="6">
        <f t="shared" si="6"/>
        <v>544</v>
      </c>
    </row>
    <row r="11" spans="1:9" x14ac:dyDescent="0.25">
      <c r="A11" s="4" t="s">
        <v>12</v>
      </c>
      <c r="B11" s="7">
        <f>B9+B8</f>
        <v>0</v>
      </c>
      <c r="C11" s="7">
        <f>C9+C8</f>
        <v>56</v>
      </c>
      <c r="D11" s="6">
        <f t="shared" si="3"/>
        <v>56</v>
      </c>
      <c r="F11" s="34">
        <f>ROUND(B11/3,0)</f>
        <v>0</v>
      </c>
      <c r="G11" s="7">
        <f>ROUND(2*B11/3,0)</f>
        <v>0</v>
      </c>
      <c r="H11" s="7">
        <f t="shared" si="7"/>
        <v>56</v>
      </c>
      <c r="I11" s="6">
        <f t="shared" si="6"/>
        <v>56</v>
      </c>
    </row>
    <row r="12" spans="1:9" x14ac:dyDescent="0.25">
      <c r="A12" s="11" t="s">
        <v>13</v>
      </c>
      <c r="B12" s="12">
        <f>B10+B8</f>
        <v>247</v>
      </c>
      <c r="C12" s="12">
        <f>C10+C8</f>
        <v>334</v>
      </c>
      <c r="D12" s="13">
        <f t="shared" si="3"/>
        <v>581</v>
      </c>
      <c r="F12" s="34">
        <f>F10</f>
        <v>82</v>
      </c>
      <c r="G12" s="7">
        <f>G10</f>
        <v>165</v>
      </c>
      <c r="H12" s="7">
        <f t="shared" si="7"/>
        <v>334</v>
      </c>
      <c r="I12" s="6">
        <f t="shared" si="6"/>
        <v>581</v>
      </c>
    </row>
    <row r="13" spans="1:9" x14ac:dyDescent="0.25">
      <c r="A13" s="14" t="s">
        <v>14</v>
      </c>
      <c r="B13" s="15"/>
      <c r="C13" s="15"/>
      <c r="D13" s="16"/>
      <c r="F13" s="36"/>
      <c r="G13" s="15"/>
      <c r="H13" s="15"/>
      <c r="I13" s="16"/>
    </row>
    <row r="14" spans="1:9" ht="15.75" thickBot="1" x14ac:dyDescent="0.3">
      <c r="A14" s="17"/>
      <c r="B14" s="18"/>
      <c r="C14" s="18"/>
      <c r="D14" s="19"/>
      <c r="F14" s="37"/>
      <c r="G14" s="18"/>
      <c r="H14" s="18"/>
      <c r="I14" s="19"/>
    </row>
    <row r="15" spans="1:9" x14ac:dyDescent="0.25">
      <c r="A15" s="1" t="s">
        <v>15</v>
      </c>
      <c r="B15" s="2"/>
      <c r="C15" s="2"/>
      <c r="D15" s="3"/>
      <c r="F15" s="33"/>
      <c r="G15" s="2"/>
      <c r="H15" s="2"/>
      <c r="I15" s="3"/>
    </row>
    <row r="16" spans="1:9" x14ac:dyDescent="0.25">
      <c r="A16" s="4" t="s">
        <v>16</v>
      </c>
      <c r="B16" s="7">
        <v>127</v>
      </c>
      <c r="C16" s="7">
        <v>107</v>
      </c>
      <c r="D16" s="6">
        <f>B16+C16</f>
        <v>234</v>
      </c>
      <c r="E16" s="20"/>
      <c r="F16" s="34">
        <f>B16-G16</f>
        <v>42</v>
      </c>
      <c r="G16" s="7">
        <f>ROUND(2*B16/3,0)</f>
        <v>85</v>
      </c>
      <c r="H16" s="7">
        <f>C16</f>
        <v>107</v>
      </c>
      <c r="I16" s="6">
        <f>F16+G16+H16</f>
        <v>234</v>
      </c>
    </row>
    <row r="17" spans="1:10" x14ac:dyDescent="0.25">
      <c r="A17" s="14" t="s">
        <v>17</v>
      </c>
      <c r="B17" s="7"/>
      <c r="C17" s="7"/>
      <c r="D17" s="6"/>
      <c r="E17" s="20"/>
      <c r="F17" s="34"/>
      <c r="G17" s="7"/>
      <c r="H17" s="7"/>
      <c r="I17" s="6"/>
    </row>
    <row r="18" spans="1:10" x14ac:dyDescent="0.25">
      <c r="A18" s="4" t="s">
        <v>18</v>
      </c>
      <c r="B18" s="7">
        <v>18</v>
      </c>
      <c r="C18" s="7">
        <v>357</v>
      </c>
      <c r="D18" s="6">
        <f t="shared" ref="D18:D33" si="8">B18+C18</f>
        <v>375</v>
      </c>
      <c r="F18" s="34">
        <f>ROUND(B18/3,0)</f>
        <v>6</v>
      </c>
      <c r="G18" s="7">
        <f>ROUND(2*B18/3,0)</f>
        <v>12</v>
      </c>
      <c r="H18" s="7">
        <f>C18</f>
        <v>357</v>
      </c>
      <c r="I18" s="6">
        <f t="shared" ref="I18:I33" si="9">F18+G18+H18</f>
        <v>375</v>
      </c>
    </row>
    <row r="19" spans="1:10" s="24" customFormat="1" ht="24" x14ac:dyDescent="0.25">
      <c r="A19" s="21" t="s">
        <v>45</v>
      </c>
      <c r="B19" s="22">
        <f>B33+B16</f>
        <v>162</v>
      </c>
      <c r="C19" s="22">
        <f>C16</f>
        <v>107</v>
      </c>
      <c r="D19" s="23">
        <f t="shared" si="8"/>
        <v>269</v>
      </c>
      <c r="F19" s="38">
        <f>F33+F16</f>
        <v>54</v>
      </c>
      <c r="G19" s="22">
        <f t="shared" ref="G19" si="10">G33+G16</f>
        <v>108</v>
      </c>
      <c r="H19" s="22">
        <f>H16</f>
        <v>107</v>
      </c>
      <c r="I19" s="23">
        <f>F19+G19+H19</f>
        <v>269</v>
      </c>
    </row>
    <row r="20" spans="1:10" x14ac:dyDescent="0.25">
      <c r="A20" s="4" t="s">
        <v>19</v>
      </c>
      <c r="B20" s="7">
        <v>52</v>
      </c>
      <c r="C20" s="7">
        <f>C18</f>
        <v>357</v>
      </c>
      <c r="D20" s="6">
        <f t="shared" si="8"/>
        <v>409</v>
      </c>
      <c r="F20" s="34">
        <f>B20-G20</f>
        <v>17</v>
      </c>
      <c r="G20" s="7">
        <f>ROUND(2*B20/3,0)</f>
        <v>35</v>
      </c>
      <c r="H20" s="7">
        <f t="shared" ref="H20:H27" si="11">C20</f>
        <v>357</v>
      </c>
      <c r="I20" s="6">
        <f t="shared" si="9"/>
        <v>409</v>
      </c>
    </row>
    <row r="21" spans="1:10" x14ac:dyDescent="0.25">
      <c r="A21" s="4" t="s">
        <v>20</v>
      </c>
      <c r="B21" s="7">
        <f>B20</f>
        <v>52</v>
      </c>
      <c r="C21" s="7">
        <v>146</v>
      </c>
      <c r="D21" s="6">
        <f t="shared" si="8"/>
        <v>198</v>
      </c>
      <c r="F21" s="34">
        <f>F20</f>
        <v>17</v>
      </c>
      <c r="G21" s="7">
        <f>G20</f>
        <v>35</v>
      </c>
      <c r="H21" s="7">
        <f t="shared" si="11"/>
        <v>146</v>
      </c>
      <c r="I21" s="6">
        <f t="shared" si="9"/>
        <v>198</v>
      </c>
    </row>
    <row r="22" spans="1:10" x14ac:dyDescent="0.25">
      <c r="A22" s="4" t="s">
        <v>21</v>
      </c>
      <c r="B22" s="7">
        <v>67</v>
      </c>
      <c r="C22" s="7">
        <v>19</v>
      </c>
      <c r="D22" s="6">
        <f t="shared" si="8"/>
        <v>86</v>
      </c>
      <c r="F22" s="34">
        <f>B22-G22</f>
        <v>22</v>
      </c>
      <c r="G22" s="7">
        <f>ROUND(2*B22/3,0)</f>
        <v>45</v>
      </c>
      <c r="H22" s="7">
        <f t="shared" si="11"/>
        <v>19</v>
      </c>
      <c r="I22" s="6">
        <f t="shared" si="9"/>
        <v>86</v>
      </c>
    </row>
    <row r="23" spans="1:10" x14ac:dyDescent="0.25">
      <c r="A23" s="4" t="s">
        <v>22</v>
      </c>
      <c r="B23" s="7">
        <f>B16</f>
        <v>127</v>
      </c>
      <c r="C23" s="7">
        <f>C18</f>
        <v>357</v>
      </c>
      <c r="D23" s="6">
        <f t="shared" si="8"/>
        <v>484</v>
      </c>
      <c r="F23" s="34">
        <f t="shared" ref="F23:G23" si="12">F16</f>
        <v>42</v>
      </c>
      <c r="G23" s="7">
        <f t="shared" si="12"/>
        <v>85</v>
      </c>
      <c r="H23" s="7">
        <f t="shared" si="11"/>
        <v>357</v>
      </c>
      <c r="I23" s="6">
        <f t="shared" si="9"/>
        <v>484</v>
      </c>
    </row>
    <row r="24" spans="1:10" ht="24" x14ac:dyDescent="0.25">
      <c r="A24" s="21" t="s">
        <v>47</v>
      </c>
      <c r="B24" s="22">
        <f>199</f>
        <v>199</v>
      </c>
      <c r="C24" s="22">
        <v>35</v>
      </c>
      <c r="D24" s="23">
        <f t="shared" si="8"/>
        <v>234</v>
      </c>
      <c r="F24" s="38">
        <f>B24-G24</f>
        <v>66</v>
      </c>
      <c r="G24" s="22">
        <f>ROUND(2*B24/3,0)</f>
        <v>133</v>
      </c>
      <c r="H24" s="22">
        <f t="shared" si="11"/>
        <v>35</v>
      </c>
      <c r="I24" s="23">
        <f t="shared" si="9"/>
        <v>234</v>
      </c>
      <c r="J24" s="24"/>
    </row>
    <row r="25" spans="1:10" x14ac:dyDescent="0.25">
      <c r="A25" s="4" t="s">
        <v>23</v>
      </c>
      <c r="B25" s="7">
        <v>52</v>
      </c>
      <c r="C25" s="7">
        <f>C18</f>
        <v>357</v>
      </c>
      <c r="D25" s="6">
        <f t="shared" si="8"/>
        <v>409</v>
      </c>
      <c r="F25" s="34">
        <f>F20</f>
        <v>17</v>
      </c>
      <c r="G25" s="7">
        <f>G20</f>
        <v>35</v>
      </c>
      <c r="H25" s="7">
        <f t="shared" si="11"/>
        <v>357</v>
      </c>
      <c r="I25" s="6">
        <f t="shared" si="9"/>
        <v>409</v>
      </c>
    </row>
    <row r="26" spans="1:10" x14ac:dyDescent="0.25">
      <c r="A26" s="4" t="s">
        <v>24</v>
      </c>
      <c r="B26" s="7">
        <v>52</v>
      </c>
      <c r="C26" s="7">
        <v>146</v>
      </c>
      <c r="D26" s="6">
        <f t="shared" si="8"/>
        <v>198</v>
      </c>
      <c r="F26" s="34">
        <f>F20</f>
        <v>17</v>
      </c>
      <c r="G26" s="7">
        <f>G20</f>
        <v>35</v>
      </c>
      <c r="H26" s="7">
        <f t="shared" si="11"/>
        <v>146</v>
      </c>
      <c r="I26" s="6">
        <f t="shared" si="9"/>
        <v>198</v>
      </c>
    </row>
    <row r="27" spans="1:10" x14ac:dyDescent="0.25">
      <c r="A27" s="4" t="s">
        <v>25</v>
      </c>
      <c r="B27" s="7">
        <v>0</v>
      </c>
      <c r="C27" s="7">
        <f>C9</f>
        <v>19</v>
      </c>
      <c r="D27" s="6">
        <f t="shared" si="8"/>
        <v>19</v>
      </c>
      <c r="F27" s="34">
        <f t="shared" ref="F27" si="13">ROUND(B27/3,0)</f>
        <v>0</v>
      </c>
      <c r="G27" s="7">
        <f t="shared" ref="G27" si="14">ROUND(2*B27/3,0)</f>
        <v>0</v>
      </c>
      <c r="H27" s="7">
        <f t="shared" si="11"/>
        <v>19</v>
      </c>
      <c r="I27" s="6">
        <f t="shared" si="9"/>
        <v>19</v>
      </c>
    </row>
    <row r="28" spans="1:10" x14ac:dyDescent="0.25">
      <c r="A28" s="4" t="s">
        <v>26</v>
      </c>
      <c r="B28" s="7">
        <f>B18+B16</f>
        <v>145</v>
      </c>
      <c r="C28" s="7">
        <f>C18+C16</f>
        <v>464</v>
      </c>
      <c r="D28" s="6">
        <f t="shared" si="8"/>
        <v>609</v>
      </c>
      <c r="F28" s="34">
        <f t="shared" ref="F28:G28" si="15">F18+F16</f>
        <v>48</v>
      </c>
      <c r="G28" s="7">
        <f t="shared" si="15"/>
        <v>97</v>
      </c>
      <c r="H28" s="7">
        <f>H18+H16</f>
        <v>464</v>
      </c>
      <c r="I28" s="6">
        <f t="shared" si="9"/>
        <v>609</v>
      </c>
    </row>
    <row r="29" spans="1:10" x14ac:dyDescent="0.25">
      <c r="A29" s="4" t="s">
        <v>27</v>
      </c>
      <c r="B29" s="7">
        <f>B18</f>
        <v>18</v>
      </c>
      <c r="C29" s="7">
        <v>146</v>
      </c>
      <c r="D29" s="6">
        <f t="shared" si="8"/>
        <v>164</v>
      </c>
      <c r="F29" s="34">
        <f t="shared" ref="F29:G29" si="16">F18</f>
        <v>6</v>
      </c>
      <c r="G29" s="7">
        <f t="shared" si="16"/>
        <v>12</v>
      </c>
      <c r="H29" s="7">
        <f>C29</f>
        <v>146</v>
      </c>
      <c r="I29" s="6">
        <f t="shared" si="9"/>
        <v>164</v>
      </c>
    </row>
    <row r="30" spans="1:10" ht="24" x14ac:dyDescent="0.25">
      <c r="A30" s="21" t="s">
        <v>28</v>
      </c>
      <c r="B30" s="22">
        <f>B16+B29</f>
        <v>145</v>
      </c>
      <c r="C30" s="22">
        <f>C16+C29</f>
        <v>253</v>
      </c>
      <c r="D30" s="23">
        <f t="shared" si="8"/>
        <v>398</v>
      </c>
      <c r="F30" s="38">
        <f t="shared" ref="F30:G30" si="17">F16+F29</f>
        <v>48</v>
      </c>
      <c r="G30" s="22">
        <f t="shared" si="17"/>
        <v>97</v>
      </c>
      <c r="H30" s="22">
        <f>H16+H29</f>
        <v>253</v>
      </c>
      <c r="I30" s="23">
        <f t="shared" si="9"/>
        <v>398</v>
      </c>
    </row>
    <row r="31" spans="1:10" x14ac:dyDescent="0.25">
      <c r="A31" s="4" t="s">
        <v>48</v>
      </c>
      <c r="B31" s="7">
        <f>D24</f>
        <v>234</v>
      </c>
      <c r="C31" s="22">
        <v>0</v>
      </c>
      <c r="D31" s="6">
        <f t="shared" si="8"/>
        <v>234</v>
      </c>
      <c r="F31" s="34">
        <f>ROUND(B31/3,0)</f>
        <v>78</v>
      </c>
      <c r="G31" s="7">
        <f>ROUND(2*B31/3,0)</f>
        <v>156</v>
      </c>
      <c r="H31" s="7">
        <f>C31</f>
        <v>0</v>
      </c>
      <c r="I31" s="6">
        <f t="shared" si="9"/>
        <v>234</v>
      </c>
      <c r="J31" s="24"/>
    </row>
    <row r="32" spans="1:10" ht="14.45" customHeight="1" x14ac:dyDescent="0.25">
      <c r="A32" s="4" t="s">
        <v>29</v>
      </c>
      <c r="B32" s="7">
        <f>B23</f>
        <v>127</v>
      </c>
      <c r="C32" s="7">
        <v>146</v>
      </c>
      <c r="D32" s="6">
        <f t="shared" si="8"/>
        <v>273</v>
      </c>
      <c r="F32" s="34">
        <f t="shared" ref="F32:G32" si="18">F23</f>
        <v>42</v>
      </c>
      <c r="G32" s="7">
        <f t="shared" si="18"/>
        <v>85</v>
      </c>
      <c r="H32" s="7">
        <f>C32</f>
        <v>146</v>
      </c>
      <c r="I32" s="6">
        <f t="shared" si="9"/>
        <v>273</v>
      </c>
    </row>
    <row r="33" spans="1:9" ht="24" x14ac:dyDescent="0.25">
      <c r="A33" s="21" t="s">
        <v>44</v>
      </c>
      <c r="B33" s="22">
        <v>35</v>
      </c>
      <c r="C33" s="22">
        <v>0</v>
      </c>
      <c r="D33" s="23">
        <f t="shared" si="8"/>
        <v>35</v>
      </c>
      <c r="F33" s="38">
        <f>B33-G33</f>
        <v>12</v>
      </c>
      <c r="G33" s="22">
        <f>ROUND(2*B33/3,0)</f>
        <v>23</v>
      </c>
      <c r="H33" s="22">
        <v>0</v>
      </c>
      <c r="I33" s="23">
        <f t="shared" si="9"/>
        <v>35</v>
      </c>
    </row>
    <row r="34" spans="1:9" ht="15.75" thickBot="1" x14ac:dyDescent="0.3">
      <c r="A34" s="25"/>
      <c r="B34" s="26"/>
      <c r="C34" s="26"/>
      <c r="D34" s="27"/>
      <c r="F34" s="37"/>
      <c r="G34" s="18"/>
      <c r="H34" s="18"/>
      <c r="I34" s="19"/>
    </row>
    <row r="35" spans="1:9" x14ac:dyDescent="0.25">
      <c r="A35" s="1" t="s">
        <v>30</v>
      </c>
      <c r="B35" s="2"/>
      <c r="C35" s="2"/>
      <c r="D35" s="3"/>
      <c r="F35" s="33"/>
      <c r="G35" s="2"/>
      <c r="H35" s="2"/>
      <c r="I35" s="3"/>
    </row>
    <row r="36" spans="1:9" x14ac:dyDescent="0.25">
      <c r="A36" s="4" t="s">
        <v>31</v>
      </c>
      <c r="B36" s="7">
        <f>B18</f>
        <v>18</v>
      </c>
      <c r="C36" s="7">
        <v>39</v>
      </c>
      <c r="D36" s="6">
        <f t="shared" ref="D36:D40" si="19">B36+C36</f>
        <v>57</v>
      </c>
      <c r="F36" s="34">
        <f>B36</f>
        <v>18</v>
      </c>
      <c r="G36" s="7">
        <v>0</v>
      </c>
      <c r="H36" s="7">
        <f t="shared" ref="H36:H40" si="20">C36</f>
        <v>39</v>
      </c>
      <c r="I36" s="6">
        <f t="shared" ref="I36:I40" si="21">F36+G36+H36</f>
        <v>57</v>
      </c>
    </row>
    <row r="37" spans="1:9" x14ac:dyDescent="0.25">
      <c r="A37" s="4" t="s">
        <v>32</v>
      </c>
      <c r="B37" s="7">
        <f>B18</f>
        <v>18</v>
      </c>
      <c r="C37" s="7">
        <v>74</v>
      </c>
      <c r="D37" s="6">
        <f t="shared" si="19"/>
        <v>92</v>
      </c>
      <c r="F37" s="34">
        <f t="shared" ref="F37:F40" si="22">B37</f>
        <v>18</v>
      </c>
      <c r="G37" s="7">
        <v>0</v>
      </c>
      <c r="H37" s="7">
        <f t="shared" si="20"/>
        <v>74</v>
      </c>
      <c r="I37" s="6">
        <f t="shared" si="21"/>
        <v>92</v>
      </c>
    </row>
    <row r="38" spans="1:9" s="24" customFormat="1" ht="24" x14ac:dyDescent="0.25">
      <c r="A38" s="21" t="s">
        <v>33</v>
      </c>
      <c r="B38" s="22">
        <f>B37</f>
        <v>18</v>
      </c>
      <c r="C38" s="22">
        <f>C37</f>
        <v>74</v>
      </c>
      <c r="D38" s="23">
        <f t="shared" si="19"/>
        <v>92</v>
      </c>
      <c r="F38" s="38">
        <f t="shared" si="22"/>
        <v>18</v>
      </c>
      <c r="G38" s="22">
        <v>0</v>
      </c>
      <c r="H38" s="22">
        <f t="shared" si="20"/>
        <v>74</v>
      </c>
      <c r="I38" s="23">
        <f t="shared" si="21"/>
        <v>92</v>
      </c>
    </row>
    <row r="39" spans="1:9" x14ac:dyDescent="0.25">
      <c r="A39" s="4" t="s">
        <v>34</v>
      </c>
      <c r="B39" s="7">
        <f>B18</f>
        <v>18</v>
      </c>
      <c r="C39" s="7">
        <v>154</v>
      </c>
      <c r="D39" s="6">
        <f t="shared" si="19"/>
        <v>172</v>
      </c>
      <c r="F39" s="34">
        <f t="shared" si="22"/>
        <v>18</v>
      </c>
      <c r="G39" s="7">
        <v>0</v>
      </c>
      <c r="H39" s="7">
        <f t="shared" si="20"/>
        <v>154</v>
      </c>
      <c r="I39" s="6">
        <f t="shared" si="21"/>
        <v>172</v>
      </c>
    </row>
    <row r="40" spans="1:9" x14ac:dyDescent="0.25">
      <c r="A40" s="4" t="s">
        <v>35</v>
      </c>
      <c r="B40" s="7">
        <f>B36</f>
        <v>18</v>
      </c>
      <c r="C40" s="7">
        <f>C9</f>
        <v>19</v>
      </c>
      <c r="D40" s="6">
        <f t="shared" si="19"/>
        <v>37</v>
      </c>
      <c r="F40" s="34">
        <f t="shared" si="22"/>
        <v>18</v>
      </c>
      <c r="G40" s="7">
        <v>0</v>
      </c>
      <c r="H40" s="7">
        <f t="shared" si="20"/>
        <v>19</v>
      </c>
      <c r="I40" s="6">
        <f t="shared" si="21"/>
        <v>37</v>
      </c>
    </row>
    <row r="41" spans="1:9" ht="15.75" thickBot="1" x14ac:dyDescent="0.3">
      <c r="A41" s="8"/>
      <c r="B41" s="9"/>
      <c r="C41" s="9"/>
      <c r="D41" s="10"/>
      <c r="F41" s="39"/>
      <c r="G41" s="28"/>
      <c r="H41" s="28"/>
      <c r="I41" s="10"/>
    </row>
    <row r="42" spans="1:9" x14ac:dyDescent="0.25">
      <c r="A42" s="1" t="s">
        <v>36</v>
      </c>
      <c r="B42" s="2"/>
      <c r="C42" s="2"/>
      <c r="D42" s="3"/>
      <c r="F42" s="40"/>
      <c r="G42" s="29"/>
      <c r="H42" s="29"/>
      <c r="I42" s="3"/>
    </row>
    <row r="43" spans="1:9" x14ac:dyDescent="0.25">
      <c r="A43" s="4" t="s">
        <v>37</v>
      </c>
      <c r="B43" s="7">
        <v>0</v>
      </c>
      <c r="C43" s="7">
        <v>37</v>
      </c>
      <c r="D43" s="6">
        <f t="shared" ref="D43:D48" si="23">B43+C43</f>
        <v>37</v>
      </c>
      <c r="F43" s="34">
        <v>0</v>
      </c>
      <c r="G43" s="7">
        <v>0</v>
      </c>
      <c r="H43" s="7">
        <f t="shared" ref="H43:H48" si="24">C43</f>
        <v>37</v>
      </c>
      <c r="I43" s="6">
        <f t="shared" ref="I43:I48" si="25">F43+G43+H43</f>
        <v>37</v>
      </c>
    </row>
    <row r="44" spans="1:9" x14ac:dyDescent="0.25">
      <c r="A44" s="4" t="s">
        <v>38</v>
      </c>
      <c r="B44" s="7">
        <v>0</v>
      </c>
      <c r="C44" s="7">
        <f>C43</f>
        <v>37</v>
      </c>
      <c r="D44" s="6">
        <f t="shared" si="23"/>
        <v>37</v>
      </c>
      <c r="F44" s="34">
        <v>0</v>
      </c>
      <c r="G44" s="7">
        <v>0</v>
      </c>
      <c r="H44" s="7">
        <f t="shared" si="24"/>
        <v>37</v>
      </c>
      <c r="I44" s="6">
        <f t="shared" si="25"/>
        <v>37</v>
      </c>
    </row>
    <row r="45" spans="1:9" x14ac:dyDescent="0.25">
      <c r="A45" s="4" t="s">
        <v>39</v>
      </c>
      <c r="B45" s="7">
        <v>0</v>
      </c>
      <c r="C45" s="7">
        <f>C43</f>
        <v>37</v>
      </c>
      <c r="D45" s="6">
        <f t="shared" si="23"/>
        <v>37</v>
      </c>
      <c r="F45" s="34">
        <v>0</v>
      </c>
      <c r="G45" s="7">
        <v>0</v>
      </c>
      <c r="H45" s="7">
        <f t="shared" si="24"/>
        <v>37</v>
      </c>
      <c r="I45" s="6">
        <f t="shared" si="25"/>
        <v>37</v>
      </c>
    </row>
    <row r="46" spans="1:9" x14ac:dyDescent="0.25">
      <c r="A46" s="4" t="s">
        <v>40</v>
      </c>
      <c r="B46" s="7">
        <v>0</v>
      </c>
      <c r="C46" s="7">
        <f>C43</f>
        <v>37</v>
      </c>
      <c r="D46" s="6">
        <f t="shared" si="23"/>
        <v>37</v>
      </c>
      <c r="F46" s="34">
        <v>0</v>
      </c>
      <c r="G46" s="7">
        <v>0</v>
      </c>
      <c r="H46" s="7">
        <f t="shared" si="24"/>
        <v>37</v>
      </c>
      <c r="I46" s="6">
        <f t="shared" si="25"/>
        <v>37</v>
      </c>
    </row>
    <row r="47" spans="1:9" ht="24" x14ac:dyDescent="0.25">
      <c r="A47" s="21" t="s">
        <v>41</v>
      </c>
      <c r="B47" s="22">
        <v>0</v>
      </c>
      <c r="C47" s="22">
        <v>0</v>
      </c>
      <c r="D47" s="23">
        <f t="shared" si="23"/>
        <v>0</v>
      </c>
      <c r="F47" s="38">
        <v>0</v>
      </c>
      <c r="G47" s="22">
        <v>0</v>
      </c>
      <c r="H47" s="22">
        <v>0</v>
      </c>
      <c r="I47" s="6">
        <f t="shared" si="25"/>
        <v>0</v>
      </c>
    </row>
    <row r="48" spans="1:9" x14ac:dyDescent="0.25">
      <c r="A48" s="4" t="s">
        <v>42</v>
      </c>
      <c r="B48" s="7">
        <v>0</v>
      </c>
      <c r="C48" s="7">
        <f>C4</f>
        <v>19</v>
      </c>
      <c r="D48" s="6">
        <f t="shared" si="23"/>
        <v>19</v>
      </c>
      <c r="F48" s="34">
        <v>0</v>
      </c>
      <c r="G48" s="7">
        <v>0</v>
      </c>
      <c r="H48" s="7">
        <f t="shared" si="24"/>
        <v>19</v>
      </c>
      <c r="I48" s="6">
        <f t="shared" si="25"/>
        <v>19</v>
      </c>
    </row>
    <row r="49" spans="1:9" ht="15.75" thickBot="1" x14ac:dyDescent="0.3">
      <c r="A49" s="8"/>
      <c r="B49" s="9"/>
      <c r="C49" s="9"/>
      <c r="D49" s="10"/>
      <c r="F49" s="35"/>
      <c r="G49" s="9"/>
      <c r="H49" s="9"/>
      <c r="I49" s="10"/>
    </row>
  </sheetData>
  <mergeCells count="2">
    <mergeCell ref="B1:D1"/>
    <mergeCell ref="F1:I1"/>
  </mergeCells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BD4F35D131224CBE53F2F54FD82084" ma:contentTypeVersion="15" ma:contentTypeDescription="Create a new document." ma:contentTypeScope="" ma:versionID="06fac2912518b1e07444061482b663b8">
  <xsd:schema xmlns:xsd="http://www.w3.org/2001/XMLSchema" xmlns:xs="http://www.w3.org/2001/XMLSchema" xmlns:p="http://schemas.microsoft.com/office/2006/metadata/properties" xmlns:ns2="cd9521c0-2ae4-4c7b-b822-6e3c0c0a80a2" xmlns:ns3="14510e45-9fa2-48be-b1f1-b9c13d0f8e23" targetNamespace="http://schemas.microsoft.com/office/2006/metadata/properties" ma:root="true" ma:fieldsID="0b09faa2233e5c2f9dbfe3ce1e2dc29b" ns2:_="" ns3:_="">
    <xsd:import namespace="cd9521c0-2ae4-4c7b-b822-6e3c0c0a80a2"/>
    <xsd:import namespace="14510e45-9fa2-48be-b1f1-b9c13d0f8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521c0-2ae4-4c7b-b822-6e3c0c0a8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d3106f2-1f02-4a2a-8e0b-c91973a8c4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10e45-9fa2-48be-b1f1-b9c13d0f8e2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f7d9040-3b29-400a-b3f9-9114b33dc6d3}" ma:internalName="TaxCatchAll" ma:showField="CatchAllData" ma:web="14510e45-9fa2-48be-b1f1-b9c13d0f8e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9521c0-2ae4-4c7b-b822-6e3c0c0a80a2">
      <Terms xmlns="http://schemas.microsoft.com/office/infopath/2007/PartnerControls"/>
    </lcf76f155ced4ddcb4097134ff3c332f>
    <TaxCatchAll xmlns="14510e45-9fa2-48be-b1f1-b9c13d0f8e23" xsi:nil="true"/>
  </documentManagement>
</p:properties>
</file>

<file path=customXml/itemProps1.xml><?xml version="1.0" encoding="utf-8"?>
<ds:datastoreItem xmlns:ds="http://schemas.openxmlformats.org/officeDocument/2006/customXml" ds:itemID="{FC9B3F2D-357E-4B73-A4D2-BCBD1D69E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521c0-2ae4-4c7b-b822-6e3c0c0a80a2"/>
    <ds:schemaRef ds:uri="14510e45-9fa2-48be-b1f1-b9c13d0f8e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83B20A-0797-44C3-9CF5-E9EE09B2A3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D8220-AC7E-42D7-A105-A53469B00EFA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14510e45-9fa2-48be-b1f1-b9c13d0f8e23"/>
    <ds:schemaRef ds:uri="http://schemas.microsoft.com/office/2006/metadata/properties"/>
    <ds:schemaRef ds:uri="http://schemas.openxmlformats.org/package/2006/metadata/core-properties"/>
    <ds:schemaRef ds:uri="cd9521c0-2ae4-4c7b-b822-6e3c0c0a80a2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Cosy Bagot Jewitt</dc:creator>
  <cp:lastModifiedBy>Cosy Bagot Jewitt</cp:lastModifiedBy>
  <cp:lastPrinted>2024-01-16T10:52:19Z</cp:lastPrinted>
  <dcterms:created xsi:type="dcterms:W3CDTF">2022-11-02T11:43:36Z</dcterms:created>
  <dcterms:modified xsi:type="dcterms:W3CDTF">2025-07-18T08:17:40Z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0x010100D2BD4F35D131224CBE53F2F54FD82084</vt:lpwstr>
  </property>
  <property fmtid="{D5CDD505-2E9C-101B-9397-08002B2CF9AE}" pid="3" name="Order">
    <vt:r8>18009200</vt:r8>
  </property>
  <property fmtid="{D5CDD505-2E9C-101B-9397-08002B2CF9AE}" pid="4" name="MediaServiceImageTags">
    <vt:lpwstr/>
  </property>
</Properties>
</file>